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0475" windowHeight="67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Sheet1!$A$3:$T$15</definedName>
  </definedNames>
  <calcPr calcId="125725"/>
</workbook>
</file>

<file path=xl/calcChain.xml><?xml version="1.0" encoding="utf-8"?>
<calcChain xmlns="http://schemas.openxmlformats.org/spreadsheetml/2006/main">
  <c r="N11" i="1"/>
  <c r="N4"/>
  <c r="N14"/>
  <c r="N3"/>
  <c r="N12"/>
  <c r="N13"/>
  <c r="N10"/>
  <c r="N8"/>
  <c r="N9"/>
  <c r="N5"/>
  <c r="N6"/>
  <c r="N15"/>
  <c r="N7"/>
  <c r="N16"/>
  <c r="N17"/>
  <c r="N20"/>
  <c r="N19"/>
  <c r="N18"/>
  <c r="N21"/>
  <c r="N23"/>
  <c r="N22"/>
  <c r="O22" s="1"/>
  <c r="M4"/>
  <c r="M14"/>
  <c r="M3"/>
  <c r="M8"/>
  <c r="M12"/>
  <c r="M9"/>
  <c r="M5"/>
  <c r="M13"/>
  <c r="M6"/>
  <c r="O6" s="1"/>
  <c r="M10"/>
  <c r="M7"/>
  <c r="M15"/>
  <c r="M16"/>
  <c r="M17"/>
  <c r="M20"/>
  <c r="M19"/>
  <c r="M18"/>
  <c r="M21"/>
  <c r="M22"/>
  <c r="M23"/>
  <c r="M11"/>
  <c r="O11" s="1"/>
  <c r="O9" l="1"/>
  <c r="O7"/>
  <c r="O10"/>
  <c r="O13"/>
  <c r="O23"/>
  <c r="O19"/>
  <c r="O8"/>
  <c r="O4"/>
  <c r="O18"/>
  <c r="O16"/>
  <c r="O21"/>
  <c r="O17"/>
  <c r="O14"/>
  <c r="O15"/>
  <c r="O20"/>
  <c r="O5"/>
  <c r="O3"/>
  <c r="O12"/>
</calcChain>
</file>

<file path=xl/sharedStrings.xml><?xml version="1.0" encoding="utf-8"?>
<sst xmlns="http://schemas.openxmlformats.org/spreadsheetml/2006/main" count="158" uniqueCount="103">
  <si>
    <t>序号</t>
  </si>
  <si>
    <t>考生编号</t>
  </si>
  <si>
    <t>专业代码</t>
  </si>
  <si>
    <t>专业名称</t>
  </si>
  <si>
    <t>报考博导</t>
  </si>
  <si>
    <t>考生姓名</t>
  </si>
  <si>
    <t>公共英语
成绩</t>
  </si>
  <si>
    <t>业务课一
成绩</t>
  </si>
  <si>
    <t>初试成绩</t>
  </si>
  <si>
    <t>专业外语
成绩</t>
  </si>
  <si>
    <t>业务课二
成绩</t>
  </si>
  <si>
    <t>复试面试
成绩</t>
  </si>
  <si>
    <t>初试折算成绩</t>
  </si>
  <si>
    <t>复试折算成绩</t>
  </si>
  <si>
    <t>复试综合成绩</t>
  </si>
  <si>
    <t>录取意见</t>
  </si>
  <si>
    <t>录取博导</t>
  </si>
  <si>
    <t>录取
类别</t>
  </si>
  <si>
    <t>定向单位</t>
  </si>
  <si>
    <t>1040399434</t>
  </si>
  <si>
    <t>1040399373</t>
  </si>
  <si>
    <t>1040398908</t>
  </si>
  <si>
    <t>1040399957</t>
  </si>
  <si>
    <t>1040399557</t>
  </si>
  <si>
    <t>1040399329</t>
  </si>
  <si>
    <t>1040398535</t>
  </si>
  <si>
    <t>1040398348</t>
  </si>
  <si>
    <t>1040398245</t>
  </si>
  <si>
    <t>1040399061</t>
  </si>
  <si>
    <t>1040399345</t>
  </si>
  <si>
    <t>1040399453</t>
  </si>
  <si>
    <t>1040399804</t>
  </si>
  <si>
    <t>中国语言文学</t>
  </si>
  <si>
    <t>050100</t>
  </si>
  <si>
    <t>何世剑</t>
  </si>
  <si>
    <t>刘毅青</t>
  </si>
  <si>
    <t>李军</t>
  </si>
  <si>
    <t>徐阳春</t>
  </si>
  <si>
    <t>蒋平</t>
  </si>
  <si>
    <t>朱洁</t>
  </si>
  <si>
    <t>李洪华</t>
  </si>
  <si>
    <t>黄志繁</t>
  </si>
  <si>
    <t>肖瑶璇子</t>
  </si>
  <si>
    <t>张欣</t>
  </si>
  <si>
    <t>马国照</t>
  </si>
  <si>
    <t>黄剑</t>
  </si>
  <si>
    <t>梅那</t>
  </si>
  <si>
    <t>周可为</t>
  </si>
  <si>
    <t>周佳乐</t>
  </si>
  <si>
    <t>潘婷婷</t>
  </si>
  <si>
    <t>沈佳钰</t>
  </si>
  <si>
    <t>杨月容</t>
  </si>
  <si>
    <t>余芬霞</t>
  </si>
  <si>
    <t>胡慧颖</t>
  </si>
  <si>
    <t>王娟</t>
  </si>
  <si>
    <t>010100</t>
  </si>
  <si>
    <t>哲学</t>
  </si>
  <si>
    <t>1040398581</t>
  </si>
  <si>
    <t>1040398584</t>
  </si>
  <si>
    <t>1040399220</t>
  </si>
  <si>
    <t>1040399575</t>
  </si>
  <si>
    <t>1040399230</t>
  </si>
  <si>
    <t>1040399778</t>
  </si>
  <si>
    <t>刘金忠</t>
  </si>
  <si>
    <t>李迎春</t>
  </si>
  <si>
    <t>黄学胜</t>
  </si>
  <si>
    <t>吴一帆</t>
  </si>
  <si>
    <t>詹世友</t>
  </si>
  <si>
    <t>夏晓楠</t>
  </si>
  <si>
    <t>杨柱才</t>
  </si>
  <si>
    <t>徐泉海</t>
  </si>
  <si>
    <t>宋敏婷</t>
  </si>
  <si>
    <t>周杨波</t>
  </si>
  <si>
    <t>1040399975</t>
  </si>
  <si>
    <t>1040398323</t>
  </si>
  <si>
    <t>1201Z7</t>
  </si>
  <si>
    <t>张芳霖</t>
  </si>
  <si>
    <t>郑畋</t>
  </si>
  <si>
    <t>李冰洁</t>
  </si>
  <si>
    <t>历史遗产管理</t>
  </si>
  <si>
    <t>人文学院复试成绩计算规则:</t>
  </si>
  <si>
    <t>1.中国语言文学复试折算成绩＝(专业英语成绩+业务课二成绩)/2*Y1+面试成绩*Y2。其中，Y1＝50％，Y2＝50％。</t>
    <phoneticPr fontId="24" type="noConversion"/>
  </si>
  <si>
    <t>2.哲学复试折算成绩＝(专业英语成绩+业务课二成绩)/2*Y1+面试成绩*Y2。其中，Y1＝50％，Y2＝50％。</t>
    <phoneticPr fontId="24" type="noConversion"/>
  </si>
  <si>
    <t xml:space="preserve">  中国语言文学综合成绩=初试成绩(折算成100分)*50％+复试成绩*50％</t>
    <phoneticPr fontId="24" type="noConversion"/>
  </si>
  <si>
    <t xml:space="preserve">  哲学综合成绩=初试成绩(折算成100分)*50％+复试成绩*50％</t>
    <phoneticPr fontId="24" type="noConversion"/>
  </si>
  <si>
    <t>3.历史遗产管理复试折算成绩＝(专业英语成绩+业务课二成绩)/2*Y1+面试成绩*Y2。其中，Y1＝40％，Y2＝60％。</t>
    <phoneticPr fontId="24" type="noConversion"/>
  </si>
  <si>
    <t xml:space="preserve">  历史遗产管理综合成绩=初试成绩(折算成100分)*40％+复试成绩*60％</t>
    <phoneticPr fontId="24" type="noConversion"/>
  </si>
  <si>
    <t>文艺学</t>
    <phoneticPr fontId="24" type="noConversion"/>
  </si>
  <si>
    <t>比较文学与世界文学</t>
    <phoneticPr fontId="25" type="noConversion"/>
  </si>
  <si>
    <t>语言学与语言应用</t>
  </si>
  <si>
    <t>中国古典文献学</t>
    <phoneticPr fontId="24" type="noConversion"/>
  </si>
  <si>
    <t>中国古代文学</t>
    <phoneticPr fontId="24" type="noConversion"/>
  </si>
  <si>
    <t>宗教学</t>
  </si>
  <si>
    <t>马克思主义哲学</t>
  </si>
  <si>
    <t>传统管理思想与制度</t>
  </si>
  <si>
    <t>外国哲学</t>
    <phoneticPr fontId="24" type="noConversion"/>
  </si>
  <si>
    <t>中国哲学</t>
    <phoneticPr fontId="24" type="noConversion"/>
  </si>
  <si>
    <t>方向</t>
    <phoneticPr fontId="24" type="noConversion"/>
  </si>
  <si>
    <t>备注</t>
    <phoneticPr fontId="24" type="noConversion"/>
  </si>
  <si>
    <t>人文学院2019年博士研究生复试成绩公示</t>
    <phoneticPr fontId="24" type="noConversion"/>
  </si>
  <si>
    <t>公示期5天（5月21-25日），如有异议，请写出书面材料向南昌大学人文学院研究生办公室反映，联系人：潘老师，联系电话：83968246，邮箱：794161373@qq.com</t>
    <phoneticPr fontId="24" type="noConversion"/>
  </si>
  <si>
    <t>南昌大学人文学院研究生办公室</t>
    <phoneticPr fontId="24" type="noConversion"/>
  </si>
  <si>
    <t xml:space="preserve">                                                                                           2019/5/21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</si>
</sst>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0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0"/>
      <color theme="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0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>
      <alignment vertical="center"/>
    </xf>
    <xf numFmtId="0" fontId="1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5" fillId="0" borderId="0"/>
    <xf numFmtId="0" fontId="44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4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5" fillId="8" borderId="8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33" borderId="10" xfId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5" fillId="0" borderId="10" xfId="43" applyBorder="1"/>
    <xf numFmtId="0" fontId="5" fillId="34" borderId="10" xfId="43" applyFill="1" applyBorder="1" applyAlignment="1">
      <alignment horizontal="center"/>
    </xf>
    <xf numFmtId="0" fontId="5" fillId="0" borderId="10" xfId="43" applyFill="1" applyBorder="1"/>
    <xf numFmtId="0" fontId="23" fillId="33" borderId="10" xfId="1" applyFont="1" applyFill="1" applyBorder="1" applyAlignment="1">
      <alignment horizontal="center" vertical="center" wrapText="1"/>
    </xf>
    <xf numFmtId="176" fontId="23" fillId="33" borderId="10" xfId="1" applyNumberFormat="1" applyFont="1" applyFill="1" applyBorder="1" applyAlignment="1">
      <alignment horizontal="center" vertical="center" wrapText="1"/>
    </xf>
    <xf numFmtId="0" fontId="44" fillId="0" borderId="0" xfId="44" applyFont="1">
      <alignment vertical="center"/>
    </xf>
    <xf numFmtId="0" fontId="44" fillId="0" borderId="0" xfId="44" applyFont="1" applyAlignment="1"/>
    <xf numFmtId="0" fontId="44" fillId="0" borderId="0" xfId="44" applyFont="1" applyAlignment="1">
      <alignment horizontal="center"/>
    </xf>
    <xf numFmtId="0" fontId="44" fillId="0" borderId="0" xfId="44" applyFont="1" applyAlignment="1">
      <alignment vertical="center"/>
    </xf>
    <xf numFmtId="0" fontId="44" fillId="0" borderId="0" xfId="44" applyFon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46" fillId="0" borderId="10" xfId="0" applyFont="1" applyBorder="1" applyAlignment="1">
      <alignment wrapText="1"/>
    </xf>
    <xf numFmtId="0" fontId="0" fillId="0" borderId="10" xfId="0" applyFill="1" applyBorder="1">
      <alignment vertical="center"/>
    </xf>
    <xf numFmtId="0" fontId="5" fillId="0" borderId="10" xfId="43" applyFill="1" applyBorder="1" applyAlignment="1">
      <alignment horizontal="center"/>
    </xf>
    <xf numFmtId="0" fontId="0" fillId="0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47" fillId="0" borderId="10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4" fillId="0" borderId="0" xfId="44" applyFont="1" applyAlignment="1">
      <alignment horizontal="center" vertical="center"/>
    </xf>
    <xf numFmtId="0" fontId="44" fillId="0" borderId="0" xfId="4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34" borderId="10" xfId="0" applyFont="1" applyFill="1" applyBorder="1" applyAlignment="1">
      <alignment wrapText="1"/>
    </xf>
    <xf numFmtId="0" fontId="48" fillId="34" borderId="10" xfId="0" applyFont="1" applyFill="1" applyBorder="1" applyAlignment="1">
      <alignment wrapText="1"/>
    </xf>
    <xf numFmtId="0" fontId="48" fillId="0" borderId="10" xfId="0" applyFont="1" applyBorder="1" applyAlignment="1">
      <alignment vertical="center" wrapText="1"/>
    </xf>
    <xf numFmtId="0" fontId="48" fillId="0" borderId="10" xfId="0" applyFont="1" applyBorder="1" applyAlignment="1">
      <alignment wrapText="1"/>
    </xf>
    <xf numFmtId="0" fontId="48" fillId="0" borderId="10" xfId="0" applyFont="1" applyBorder="1" applyAlignment="1"/>
    <xf numFmtId="0" fontId="47" fillId="0" borderId="0" xfId="0" applyFont="1" applyAlignment="1">
      <alignment wrapText="1"/>
    </xf>
    <xf numFmtId="0" fontId="49" fillId="33" borderId="10" xfId="1" applyFont="1" applyFill="1" applyBorder="1" applyAlignment="1">
      <alignment horizontal="center" vertical="center" wrapText="1"/>
    </xf>
    <xf numFmtId="0" fontId="5" fillId="0" borderId="10" xfId="43" applyBorder="1" applyAlignment="1">
      <alignment horizontal="center"/>
    </xf>
    <xf numFmtId="0" fontId="4" fillId="0" borderId="10" xfId="43" applyFont="1" applyFill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7" fillId="0" borderId="10" xfId="0" applyFont="1" applyBorder="1" applyAlignment="1">
      <alignment horizontal="center"/>
    </xf>
    <xf numFmtId="176" fontId="44" fillId="0" borderId="0" xfId="44" applyNumberFormat="1" applyFont="1" applyAlignment="1">
      <alignment horizontal="center" vertical="center"/>
    </xf>
    <xf numFmtId="0" fontId="44" fillId="0" borderId="0" xfId="44" applyFont="1" applyAlignment="1">
      <alignment vertical="center"/>
    </xf>
    <xf numFmtId="31" fontId="44" fillId="0" borderId="0" xfId="44" applyNumberFormat="1" applyFont="1" applyAlignment="1">
      <alignment horizontal="center" vertical="center"/>
    </xf>
    <xf numFmtId="0" fontId="44" fillId="0" borderId="0" xfId="44" applyFont="1" applyAlignment="1">
      <alignment horizontal="center" vertical="center"/>
    </xf>
    <xf numFmtId="0" fontId="44" fillId="0" borderId="12" xfId="44" applyFont="1" applyBorder="1" applyAlignment="1"/>
    <xf numFmtId="0" fontId="44" fillId="0" borderId="12" xfId="44" applyFont="1" applyBorder="1" applyAlignment="1">
      <alignment vertical="center"/>
    </xf>
    <xf numFmtId="0" fontId="44" fillId="0" borderId="0" xfId="44" applyFont="1" applyAlignment="1"/>
    <xf numFmtId="0" fontId="44" fillId="0" borderId="0" xfId="44" applyFont="1" applyBorder="1" applyAlignment="1"/>
    <xf numFmtId="0" fontId="0" fillId="0" borderId="0" xfId="0" applyAlignment="1">
      <alignment vertical="center"/>
    </xf>
    <xf numFmtId="0" fontId="43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34" borderId="10" xfId="0" applyFill="1" applyBorder="1" applyAlignment="1">
      <alignment horizontal="center"/>
    </xf>
    <xf numFmtId="0" fontId="44" fillId="35" borderId="0" xfId="44" applyFont="1" applyFill="1" applyAlignment="1">
      <alignment horizontal="center" vertical="center"/>
    </xf>
    <xf numFmtId="0" fontId="0" fillId="35" borderId="0" xfId="0" applyFill="1" applyAlignment="1">
      <alignment vertical="center"/>
    </xf>
    <xf numFmtId="0" fontId="0" fillId="0" borderId="0" xfId="0" applyAlignment="1">
      <alignment horizontal="center" vertical="center"/>
    </xf>
  </cellXfs>
  <cellStyles count="86">
    <cellStyle name="20% - 强调文字颜色 1 2" xfId="2"/>
    <cellStyle name="20% - 强调文字颜色 1 3" xfId="45"/>
    <cellStyle name="20% - 强调文字颜色 2 2" xfId="3"/>
    <cellStyle name="20% - 强调文字颜色 2 3" xfId="46"/>
    <cellStyle name="20% - 强调文字颜色 3 2" xfId="4"/>
    <cellStyle name="20% - 强调文字颜色 3 3" xfId="47"/>
    <cellStyle name="20% - 强调文字颜色 4 2" xfId="5"/>
    <cellStyle name="20% - 强调文字颜色 4 3" xfId="48"/>
    <cellStyle name="20% - 强调文字颜色 5 2" xfId="6"/>
    <cellStyle name="20% - 强调文字颜色 5 3" xfId="49"/>
    <cellStyle name="20% - 强调文字颜色 6 2" xfId="7"/>
    <cellStyle name="20% - 强调文字颜色 6 3" xfId="50"/>
    <cellStyle name="40% - 强调文字颜色 1 2" xfId="8"/>
    <cellStyle name="40% - 强调文字颜色 1 3" xfId="51"/>
    <cellStyle name="40% - 强调文字颜色 2 2" xfId="9"/>
    <cellStyle name="40% - 强调文字颜色 2 3" xfId="52"/>
    <cellStyle name="40% - 强调文字颜色 3 2" xfId="10"/>
    <cellStyle name="40% - 强调文字颜色 3 3" xfId="53"/>
    <cellStyle name="40% - 强调文字颜色 4 2" xfId="11"/>
    <cellStyle name="40% - 强调文字颜色 4 3" xfId="54"/>
    <cellStyle name="40% - 强调文字颜色 5 2" xfId="12"/>
    <cellStyle name="40% - 强调文字颜色 5 3" xfId="55"/>
    <cellStyle name="40% - 强调文字颜色 6 2" xfId="13"/>
    <cellStyle name="40% - 强调文字颜色 6 3" xfId="56"/>
    <cellStyle name="60% - 强调文字颜色 1 2" xfId="14"/>
    <cellStyle name="60% - 强调文字颜色 1 3" xfId="57"/>
    <cellStyle name="60% - 强调文字颜色 2 2" xfId="15"/>
    <cellStyle name="60% - 强调文字颜色 2 3" xfId="58"/>
    <cellStyle name="60% - 强调文字颜色 3 2" xfId="16"/>
    <cellStyle name="60% - 强调文字颜色 3 3" xfId="59"/>
    <cellStyle name="60% - 强调文字颜色 4 2" xfId="17"/>
    <cellStyle name="60% - 强调文字颜色 4 3" xfId="60"/>
    <cellStyle name="60% - 强调文字颜色 5 2" xfId="18"/>
    <cellStyle name="60% - 强调文字颜色 5 3" xfId="61"/>
    <cellStyle name="60% - 强调文字颜色 6 2" xfId="19"/>
    <cellStyle name="60% - 强调文字颜色 6 3" xfId="62"/>
    <cellStyle name="标题 1 2" xfId="21"/>
    <cellStyle name="标题 1 3" xfId="64"/>
    <cellStyle name="标题 2 2" xfId="22"/>
    <cellStyle name="标题 2 3" xfId="65"/>
    <cellStyle name="标题 3 2" xfId="23"/>
    <cellStyle name="标题 3 3" xfId="66"/>
    <cellStyle name="标题 4 2" xfId="24"/>
    <cellStyle name="标题 4 3" xfId="67"/>
    <cellStyle name="标题 5" xfId="20"/>
    <cellStyle name="标题 6" xfId="63"/>
    <cellStyle name="差 2" xfId="25"/>
    <cellStyle name="差 3" xfId="68"/>
    <cellStyle name="常规" xfId="0" builtinId="0"/>
    <cellStyle name="常规 2" xfId="1"/>
    <cellStyle name="常规 3" xfId="43"/>
    <cellStyle name="常规 4" xfId="44"/>
    <cellStyle name="好 2" xfId="26"/>
    <cellStyle name="好 3" xfId="69"/>
    <cellStyle name="汇总 2" xfId="27"/>
    <cellStyle name="汇总 3" xfId="70"/>
    <cellStyle name="计算 2" xfId="28"/>
    <cellStyle name="计算 3" xfId="71"/>
    <cellStyle name="检查单元格 2" xfId="29"/>
    <cellStyle name="检查单元格 3" xfId="72"/>
    <cellStyle name="解释性文本 2" xfId="30"/>
    <cellStyle name="解释性文本 3" xfId="73"/>
    <cellStyle name="警告文本 2" xfId="31"/>
    <cellStyle name="警告文本 3" xfId="74"/>
    <cellStyle name="链接单元格 2" xfId="32"/>
    <cellStyle name="链接单元格 3" xfId="75"/>
    <cellStyle name="强调文字颜色 1 2" xfId="33"/>
    <cellStyle name="强调文字颜色 1 3" xfId="76"/>
    <cellStyle name="强调文字颜色 2 2" xfId="34"/>
    <cellStyle name="强调文字颜色 2 3" xfId="77"/>
    <cellStyle name="强调文字颜色 3 2" xfId="35"/>
    <cellStyle name="强调文字颜色 3 3" xfId="78"/>
    <cellStyle name="强调文字颜色 4 2" xfId="36"/>
    <cellStyle name="强调文字颜色 4 3" xfId="79"/>
    <cellStyle name="强调文字颜色 5 2" xfId="37"/>
    <cellStyle name="强调文字颜色 5 3" xfId="80"/>
    <cellStyle name="强调文字颜色 6 2" xfId="38"/>
    <cellStyle name="强调文字颜色 6 3" xfId="81"/>
    <cellStyle name="适中 2" xfId="39"/>
    <cellStyle name="适中 3" xfId="82"/>
    <cellStyle name="输出 2" xfId="40"/>
    <cellStyle name="输出 3" xfId="83"/>
    <cellStyle name="输入 2" xfId="41"/>
    <cellStyle name="输入 3" xfId="84"/>
    <cellStyle name="注释 2" xfId="42"/>
    <cellStyle name="注释 3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9"/>
  <sheetViews>
    <sheetView tabSelected="1" zoomScaleNormal="100" workbookViewId="0">
      <selection activeCell="W18" sqref="W18"/>
    </sheetView>
  </sheetViews>
  <sheetFormatPr defaultRowHeight="13.5"/>
  <cols>
    <col min="1" max="1" width="3.75" style="27" customWidth="1"/>
    <col min="2" max="2" width="9.625" customWidth="1"/>
    <col min="3" max="3" width="6.625" customWidth="1"/>
    <col min="4" max="4" width="11.25" customWidth="1"/>
    <col min="5" max="5" width="6.375" style="27" customWidth="1"/>
    <col min="6" max="6" width="7.375" style="27" customWidth="1"/>
    <col min="7" max="7" width="5.375" customWidth="1"/>
    <col min="8" max="8" width="5.625" customWidth="1"/>
    <col min="9" max="9" width="5.25" customWidth="1"/>
    <col min="10" max="11" width="5.75" customWidth="1"/>
    <col min="12" max="12" width="5.875" customWidth="1"/>
    <col min="13" max="13" width="6.5" customWidth="1"/>
    <col min="14" max="14" width="7" customWidth="1"/>
    <col min="15" max="15" width="7.25" customWidth="1"/>
    <col min="16" max="16" width="8" bestFit="1" customWidth="1"/>
    <col min="17" max="17" width="5.625" customWidth="1"/>
    <col min="18" max="18" width="5.875" customWidth="1"/>
    <col min="19" max="19" width="8.375" customWidth="1"/>
    <col min="20" max="20" width="10.375" customWidth="1"/>
  </cols>
  <sheetData>
    <row r="1" spans="1:30" ht="55.5" customHeight="1">
      <c r="A1" s="48" t="s">
        <v>99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30" ht="46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34" t="s">
        <v>97</v>
      </c>
      <c r="U2" s="34" t="s">
        <v>98</v>
      </c>
      <c r="V2" s="22"/>
      <c r="W2" s="22"/>
      <c r="X2" s="22"/>
      <c r="AD2" s="22"/>
    </row>
    <row r="3" spans="1:30" ht="24.95" customHeight="1">
      <c r="A3" s="18">
        <v>1</v>
      </c>
      <c r="B3" s="3" t="s">
        <v>22</v>
      </c>
      <c r="C3" s="3" t="s">
        <v>33</v>
      </c>
      <c r="D3" s="3" t="s">
        <v>32</v>
      </c>
      <c r="E3" s="35" t="s">
        <v>34</v>
      </c>
      <c r="F3" s="35" t="s">
        <v>45</v>
      </c>
      <c r="G3" s="4">
        <v>68</v>
      </c>
      <c r="H3" s="4">
        <v>78</v>
      </c>
      <c r="I3" s="4">
        <v>146</v>
      </c>
      <c r="J3" s="20">
        <v>90</v>
      </c>
      <c r="K3" s="20">
        <v>68</v>
      </c>
      <c r="L3" s="20">
        <v>91.7</v>
      </c>
      <c r="M3" s="20">
        <f t="shared" ref="M3:M15" si="0">I3/2</f>
        <v>73</v>
      </c>
      <c r="N3" s="20">
        <f t="shared" ref="N3:N15" si="1">(J3+K3)/2*0.5+L3*0.5</f>
        <v>85.35</v>
      </c>
      <c r="O3" s="20">
        <f t="shared" ref="O3:O15" si="2">M3*0.5+N3*0.5</f>
        <v>79.174999999999997</v>
      </c>
      <c r="P3" s="23"/>
      <c r="Q3" s="3"/>
      <c r="R3" s="37"/>
      <c r="S3" s="28"/>
      <c r="T3" s="14" t="s">
        <v>88</v>
      </c>
      <c r="U3" s="2"/>
    </row>
    <row r="4" spans="1:30" ht="24.95" customHeight="1">
      <c r="A4" s="18">
        <v>2</v>
      </c>
      <c r="B4" s="3" t="s">
        <v>20</v>
      </c>
      <c r="C4" s="3" t="s">
        <v>33</v>
      </c>
      <c r="D4" s="3" t="s">
        <v>32</v>
      </c>
      <c r="E4" s="35" t="s">
        <v>35</v>
      </c>
      <c r="F4" s="35" t="s">
        <v>43</v>
      </c>
      <c r="G4" s="4">
        <v>74</v>
      </c>
      <c r="H4" s="4">
        <v>74</v>
      </c>
      <c r="I4" s="4">
        <v>148</v>
      </c>
      <c r="J4" s="20">
        <v>80</v>
      </c>
      <c r="K4" s="20">
        <v>72</v>
      </c>
      <c r="L4" s="20">
        <v>90.1</v>
      </c>
      <c r="M4" s="20">
        <f t="shared" si="0"/>
        <v>74</v>
      </c>
      <c r="N4" s="20">
        <f t="shared" si="1"/>
        <v>83.05</v>
      </c>
      <c r="O4" s="20">
        <f t="shared" si="2"/>
        <v>78.525000000000006</v>
      </c>
      <c r="P4" s="24"/>
      <c r="Q4" s="3"/>
      <c r="R4" s="37"/>
      <c r="S4" s="29"/>
      <c r="T4" s="30" t="s">
        <v>87</v>
      </c>
      <c r="U4" s="2"/>
    </row>
    <row r="5" spans="1:30" ht="24.95" customHeight="1">
      <c r="A5" s="18">
        <v>3</v>
      </c>
      <c r="B5" s="3" t="s">
        <v>26</v>
      </c>
      <c r="C5" s="3" t="s">
        <v>33</v>
      </c>
      <c r="D5" s="3" t="s">
        <v>32</v>
      </c>
      <c r="E5" s="35" t="s">
        <v>38</v>
      </c>
      <c r="F5" s="35" t="s">
        <v>49</v>
      </c>
      <c r="G5" s="4">
        <v>62</v>
      </c>
      <c r="H5" s="4">
        <v>77</v>
      </c>
      <c r="I5" s="4">
        <v>139</v>
      </c>
      <c r="J5" s="20">
        <v>80</v>
      </c>
      <c r="K5" s="20">
        <v>79</v>
      </c>
      <c r="L5" s="20">
        <v>91.9</v>
      </c>
      <c r="M5" s="20">
        <f t="shared" si="0"/>
        <v>69.5</v>
      </c>
      <c r="N5" s="20">
        <f t="shared" si="1"/>
        <v>85.7</v>
      </c>
      <c r="O5" s="20">
        <f t="shared" si="2"/>
        <v>77.599999999999994</v>
      </c>
      <c r="P5" s="24"/>
      <c r="Q5" s="3"/>
      <c r="R5" s="37"/>
      <c r="S5" s="29"/>
      <c r="T5" s="31" t="s">
        <v>89</v>
      </c>
      <c r="U5" s="2"/>
    </row>
    <row r="6" spans="1:30" ht="24.95" customHeight="1">
      <c r="A6" s="18">
        <v>4</v>
      </c>
      <c r="B6" s="3" t="s">
        <v>28</v>
      </c>
      <c r="C6" s="3" t="s">
        <v>33</v>
      </c>
      <c r="D6" s="3" t="s">
        <v>32</v>
      </c>
      <c r="E6" s="35" t="s">
        <v>39</v>
      </c>
      <c r="F6" s="35" t="s">
        <v>51</v>
      </c>
      <c r="G6" s="4">
        <v>61</v>
      </c>
      <c r="H6" s="4">
        <v>76</v>
      </c>
      <c r="I6" s="4">
        <v>137</v>
      </c>
      <c r="J6" s="20">
        <v>80</v>
      </c>
      <c r="K6" s="20">
        <v>83</v>
      </c>
      <c r="L6" s="20">
        <v>89.5</v>
      </c>
      <c r="M6" s="20">
        <f t="shared" si="0"/>
        <v>68.5</v>
      </c>
      <c r="N6" s="20">
        <f t="shared" si="1"/>
        <v>85.5</v>
      </c>
      <c r="O6" s="20">
        <f t="shared" si="2"/>
        <v>77</v>
      </c>
      <c r="P6" s="24"/>
      <c r="Q6" s="3"/>
      <c r="R6" s="37"/>
      <c r="S6" s="18"/>
      <c r="T6" s="30" t="s">
        <v>91</v>
      </c>
      <c r="U6" s="2"/>
    </row>
    <row r="7" spans="1:30" ht="24.95" customHeight="1">
      <c r="A7" s="18">
        <v>5</v>
      </c>
      <c r="B7" s="3" t="s">
        <v>30</v>
      </c>
      <c r="C7" s="3" t="s">
        <v>33</v>
      </c>
      <c r="D7" s="3" t="s">
        <v>32</v>
      </c>
      <c r="E7" s="35" t="s">
        <v>41</v>
      </c>
      <c r="F7" s="35" t="s">
        <v>53</v>
      </c>
      <c r="G7" s="4">
        <v>62</v>
      </c>
      <c r="H7" s="4">
        <v>70</v>
      </c>
      <c r="I7" s="4">
        <v>132</v>
      </c>
      <c r="J7" s="20">
        <v>75</v>
      </c>
      <c r="K7" s="20">
        <v>87</v>
      </c>
      <c r="L7" s="20">
        <v>93.3</v>
      </c>
      <c r="M7" s="20">
        <f t="shared" si="0"/>
        <v>66</v>
      </c>
      <c r="N7" s="20">
        <f t="shared" si="1"/>
        <v>87.15</v>
      </c>
      <c r="O7" s="20">
        <f t="shared" si="2"/>
        <v>76.575000000000003</v>
      </c>
      <c r="P7" s="24"/>
      <c r="Q7" s="3"/>
      <c r="R7" s="37"/>
      <c r="S7" s="18"/>
      <c r="T7" s="30" t="s">
        <v>90</v>
      </c>
      <c r="U7" s="2"/>
    </row>
    <row r="8" spans="1:30" ht="24.95" customHeight="1">
      <c r="A8" s="18">
        <v>6</v>
      </c>
      <c r="B8" s="3" t="s">
        <v>23</v>
      </c>
      <c r="C8" s="3" t="s">
        <v>33</v>
      </c>
      <c r="D8" s="3" t="s">
        <v>32</v>
      </c>
      <c r="E8" s="35" t="s">
        <v>36</v>
      </c>
      <c r="F8" s="35" t="s">
        <v>46</v>
      </c>
      <c r="G8" s="4">
        <v>59</v>
      </c>
      <c r="H8" s="4">
        <v>85</v>
      </c>
      <c r="I8" s="4">
        <v>144</v>
      </c>
      <c r="J8" s="20">
        <v>75</v>
      </c>
      <c r="K8" s="20">
        <v>63</v>
      </c>
      <c r="L8" s="20">
        <v>91.1</v>
      </c>
      <c r="M8" s="20">
        <f t="shared" si="0"/>
        <v>72</v>
      </c>
      <c r="N8" s="20">
        <f t="shared" si="1"/>
        <v>80.05</v>
      </c>
      <c r="O8" s="20">
        <f t="shared" si="2"/>
        <v>76.025000000000006</v>
      </c>
      <c r="P8" s="24"/>
      <c r="Q8" s="3"/>
      <c r="R8" s="37"/>
      <c r="S8" s="18"/>
      <c r="T8" s="31" t="s">
        <v>89</v>
      </c>
      <c r="U8" s="2"/>
    </row>
    <row r="9" spans="1:30" ht="24.95" customHeight="1">
      <c r="A9" s="18">
        <v>7</v>
      </c>
      <c r="B9" s="3" t="s">
        <v>25</v>
      </c>
      <c r="C9" s="3" t="s">
        <v>33</v>
      </c>
      <c r="D9" s="3" t="s">
        <v>32</v>
      </c>
      <c r="E9" s="35" t="s">
        <v>37</v>
      </c>
      <c r="F9" s="35" t="s">
        <v>48</v>
      </c>
      <c r="G9" s="4">
        <v>70</v>
      </c>
      <c r="H9" s="4">
        <v>69</v>
      </c>
      <c r="I9" s="4">
        <v>139</v>
      </c>
      <c r="J9" s="20">
        <v>76</v>
      </c>
      <c r="K9" s="20">
        <v>72</v>
      </c>
      <c r="L9" s="20">
        <v>90.8</v>
      </c>
      <c r="M9" s="20">
        <f t="shared" si="0"/>
        <v>69.5</v>
      </c>
      <c r="N9" s="20">
        <f t="shared" si="1"/>
        <v>82.4</v>
      </c>
      <c r="O9" s="20">
        <f t="shared" si="2"/>
        <v>75.95</v>
      </c>
      <c r="P9" s="24"/>
      <c r="Q9" s="3"/>
      <c r="R9" s="37"/>
      <c r="S9" s="18"/>
      <c r="T9" s="31" t="s">
        <v>89</v>
      </c>
      <c r="U9" s="2"/>
    </row>
    <row r="10" spans="1:30" ht="24.95" customHeight="1">
      <c r="A10" s="18">
        <v>8</v>
      </c>
      <c r="B10" s="3" t="s">
        <v>29</v>
      </c>
      <c r="C10" s="3" t="s">
        <v>33</v>
      </c>
      <c r="D10" s="3" t="s">
        <v>32</v>
      </c>
      <c r="E10" s="35" t="s">
        <v>40</v>
      </c>
      <c r="F10" s="35" t="s">
        <v>52</v>
      </c>
      <c r="G10" s="4">
        <v>63</v>
      </c>
      <c r="H10" s="4">
        <v>71</v>
      </c>
      <c r="I10" s="4">
        <v>134</v>
      </c>
      <c r="J10" s="20">
        <v>78</v>
      </c>
      <c r="K10" s="20">
        <v>78</v>
      </c>
      <c r="L10" s="20">
        <v>89.8</v>
      </c>
      <c r="M10" s="20">
        <f t="shared" si="0"/>
        <v>67</v>
      </c>
      <c r="N10" s="20">
        <f t="shared" si="1"/>
        <v>83.9</v>
      </c>
      <c r="O10" s="20">
        <f t="shared" si="2"/>
        <v>75.45</v>
      </c>
      <c r="P10" s="24"/>
      <c r="Q10" s="3"/>
      <c r="R10" s="37"/>
      <c r="S10" s="18"/>
      <c r="T10" s="14" t="s">
        <v>88</v>
      </c>
      <c r="U10" s="2"/>
    </row>
    <row r="11" spans="1:30" ht="24.95" customHeight="1">
      <c r="A11" s="18">
        <v>9</v>
      </c>
      <c r="B11" s="3" t="s">
        <v>19</v>
      </c>
      <c r="C11" s="3" t="s">
        <v>33</v>
      </c>
      <c r="D11" s="3" t="s">
        <v>32</v>
      </c>
      <c r="E11" s="35" t="s">
        <v>34</v>
      </c>
      <c r="F11" s="35" t="s">
        <v>42</v>
      </c>
      <c r="G11" s="4">
        <v>71</v>
      </c>
      <c r="H11" s="4">
        <v>84</v>
      </c>
      <c r="I11" s="4">
        <v>155</v>
      </c>
      <c r="J11" s="20">
        <v>85</v>
      </c>
      <c r="K11" s="50">
        <v>39</v>
      </c>
      <c r="L11" s="20">
        <v>79.400000000000006</v>
      </c>
      <c r="M11" s="20">
        <f t="shared" si="0"/>
        <v>77.5</v>
      </c>
      <c r="N11" s="20">
        <f t="shared" si="1"/>
        <v>70.7</v>
      </c>
      <c r="O11" s="20">
        <f t="shared" si="2"/>
        <v>74.099999999999994</v>
      </c>
      <c r="P11" s="24"/>
      <c r="Q11" s="18"/>
      <c r="R11" s="38"/>
      <c r="S11" s="18"/>
      <c r="T11" s="30" t="s">
        <v>87</v>
      </c>
      <c r="U11" s="2"/>
    </row>
    <row r="12" spans="1:30" ht="24.95" customHeight="1">
      <c r="A12" s="18">
        <v>10</v>
      </c>
      <c r="B12" s="3" t="s">
        <v>24</v>
      </c>
      <c r="C12" s="3" t="s">
        <v>33</v>
      </c>
      <c r="D12" s="3" t="s">
        <v>32</v>
      </c>
      <c r="E12" s="35" t="s">
        <v>34</v>
      </c>
      <c r="F12" s="35" t="s">
        <v>47</v>
      </c>
      <c r="G12" s="4">
        <v>74</v>
      </c>
      <c r="H12" s="4">
        <v>67</v>
      </c>
      <c r="I12" s="4">
        <v>141</v>
      </c>
      <c r="J12" s="20">
        <v>82</v>
      </c>
      <c r="K12" s="50">
        <v>70</v>
      </c>
      <c r="L12" s="20">
        <v>74.3</v>
      </c>
      <c r="M12" s="20">
        <f t="shared" si="0"/>
        <v>70.5</v>
      </c>
      <c r="N12" s="20">
        <f t="shared" si="1"/>
        <v>75.150000000000006</v>
      </c>
      <c r="O12" s="20">
        <f t="shared" si="2"/>
        <v>72.825000000000003</v>
      </c>
      <c r="P12" s="24"/>
      <c r="Q12" s="18"/>
      <c r="R12" s="37"/>
      <c r="S12" s="18"/>
      <c r="T12" s="14" t="s">
        <v>88</v>
      </c>
      <c r="U12" s="2"/>
    </row>
    <row r="13" spans="1:30" ht="24.95" customHeight="1">
      <c r="A13" s="18">
        <v>11</v>
      </c>
      <c r="B13" s="3" t="s">
        <v>27</v>
      </c>
      <c r="C13" s="3" t="s">
        <v>33</v>
      </c>
      <c r="D13" s="3" t="s">
        <v>32</v>
      </c>
      <c r="E13" s="35" t="s">
        <v>35</v>
      </c>
      <c r="F13" s="35" t="s">
        <v>50</v>
      </c>
      <c r="G13" s="4">
        <v>67</v>
      </c>
      <c r="H13" s="4">
        <v>71</v>
      </c>
      <c r="I13" s="4">
        <v>138</v>
      </c>
      <c r="J13" s="20">
        <v>87</v>
      </c>
      <c r="K13" s="50">
        <v>66</v>
      </c>
      <c r="L13" s="20">
        <v>73</v>
      </c>
      <c r="M13" s="20">
        <f t="shared" si="0"/>
        <v>69</v>
      </c>
      <c r="N13" s="20">
        <f t="shared" si="1"/>
        <v>74.75</v>
      </c>
      <c r="O13" s="20">
        <f t="shared" si="2"/>
        <v>71.875</v>
      </c>
      <c r="P13" s="24"/>
      <c r="Q13" s="18"/>
      <c r="R13" s="37"/>
      <c r="S13" s="18"/>
      <c r="T13" s="14" t="s">
        <v>88</v>
      </c>
      <c r="U13" s="2"/>
    </row>
    <row r="14" spans="1:30" ht="27" customHeight="1">
      <c r="A14" s="18">
        <v>12</v>
      </c>
      <c r="B14" s="3" t="s">
        <v>21</v>
      </c>
      <c r="C14" s="3" t="s">
        <v>33</v>
      </c>
      <c r="D14" s="3" t="s">
        <v>32</v>
      </c>
      <c r="E14" s="35" t="s">
        <v>34</v>
      </c>
      <c r="F14" s="35" t="s">
        <v>44</v>
      </c>
      <c r="G14" s="4">
        <v>59</v>
      </c>
      <c r="H14" s="4">
        <v>87</v>
      </c>
      <c r="I14" s="4">
        <v>146</v>
      </c>
      <c r="J14" s="20">
        <v>60</v>
      </c>
      <c r="K14" s="50">
        <v>55</v>
      </c>
      <c r="L14" s="20">
        <v>78.7</v>
      </c>
      <c r="M14" s="20">
        <f t="shared" si="0"/>
        <v>73</v>
      </c>
      <c r="N14" s="20">
        <f t="shared" si="1"/>
        <v>68.099999999999994</v>
      </c>
      <c r="O14" s="20">
        <f t="shared" si="2"/>
        <v>70.55</v>
      </c>
      <c r="P14" s="24"/>
      <c r="Q14" s="18"/>
      <c r="R14" s="37"/>
      <c r="S14" s="18"/>
      <c r="T14" s="30" t="s">
        <v>87</v>
      </c>
      <c r="U14" s="2"/>
    </row>
    <row r="15" spans="1:30" ht="24.95" customHeight="1">
      <c r="A15" s="18">
        <v>13</v>
      </c>
      <c r="B15" s="3" t="s">
        <v>31</v>
      </c>
      <c r="C15" s="3" t="s">
        <v>33</v>
      </c>
      <c r="D15" s="3" t="s">
        <v>32</v>
      </c>
      <c r="E15" s="35" t="s">
        <v>39</v>
      </c>
      <c r="F15" s="35" t="s">
        <v>54</v>
      </c>
      <c r="G15" s="4">
        <v>57</v>
      </c>
      <c r="H15" s="4">
        <v>71</v>
      </c>
      <c r="I15" s="4">
        <v>128</v>
      </c>
      <c r="J15" s="20">
        <v>64</v>
      </c>
      <c r="K15" s="20">
        <v>85</v>
      </c>
      <c r="L15" s="20">
        <v>74.599999999999994</v>
      </c>
      <c r="M15" s="20">
        <f t="shared" si="0"/>
        <v>64</v>
      </c>
      <c r="N15" s="20">
        <f t="shared" si="1"/>
        <v>74.55</v>
      </c>
      <c r="O15" s="20">
        <f t="shared" si="2"/>
        <v>69.275000000000006</v>
      </c>
      <c r="P15" s="24"/>
      <c r="Q15" s="18"/>
      <c r="R15" s="37"/>
      <c r="S15" s="18"/>
      <c r="T15" s="30" t="s">
        <v>91</v>
      </c>
      <c r="U15" s="2"/>
    </row>
    <row r="16" spans="1:30" ht="24.95" customHeight="1">
      <c r="A16" s="18">
        <v>1</v>
      </c>
      <c r="B16" s="3" t="s">
        <v>57</v>
      </c>
      <c r="C16" s="3" t="s">
        <v>55</v>
      </c>
      <c r="D16" s="3" t="s">
        <v>56</v>
      </c>
      <c r="E16" s="35" t="s">
        <v>63</v>
      </c>
      <c r="F16" s="16" t="s">
        <v>64</v>
      </c>
      <c r="G16" s="4">
        <v>61</v>
      </c>
      <c r="H16" s="4">
        <v>86</v>
      </c>
      <c r="I16" s="4">
        <v>147</v>
      </c>
      <c r="J16" s="20">
        <v>83</v>
      </c>
      <c r="K16" s="20">
        <v>95</v>
      </c>
      <c r="L16" s="20">
        <v>90.4</v>
      </c>
      <c r="M16" s="20">
        <f t="shared" ref="M16:M23" si="3">I16/2</f>
        <v>73.5</v>
      </c>
      <c r="N16" s="20">
        <f t="shared" ref="N16:N21" si="4">(J16+K16)/2*0.5+L16*0.5</f>
        <v>89.7</v>
      </c>
      <c r="O16" s="20">
        <f t="shared" ref="O16:O21" si="5">M16*0.5+N16*0.5</f>
        <v>81.599999999999994</v>
      </c>
      <c r="P16" s="24"/>
      <c r="Q16" s="3"/>
      <c r="R16" s="37"/>
      <c r="S16" s="18"/>
      <c r="T16" s="32" t="s">
        <v>92</v>
      </c>
      <c r="U16" s="2"/>
    </row>
    <row r="17" spans="1:21" ht="26.25" customHeight="1">
      <c r="A17" s="18">
        <v>2</v>
      </c>
      <c r="B17" s="3" t="s">
        <v>58</v>
      </c>
      <c r="C17" s="3" t="s">
        <v>55</v>
      </c>
      <c r="D17" s="3" t="s">
        <v>56</v>
      </c>
      <c r="E17" s="35" t="s">
        <v>65</v>
      </c>
      <c r="F17" s="16" t="s">
        <v>66</v>
      </c>
      <c r="G17" s="4">
        <v>61</v>
      </c>
      <c r="H17" s="4">
        <v>84</v>
      </c>
      <c r="I17" s="4">
        <v>145</v>
      </c>
      <c r="J17" s="20">
        <v>84</v>
      </c>
      <c r="K17" s="20">
        <v>81</v>
      </c>
      <c r="L17" s="20">
        <v>90.8</v>
      </c>
      <c r="M17" s="20">
        <f>I17/2</f>
        <v>72.5</v>
      </c>
      <c r="N17" s="20">
        <f>(J17+K17)/2*0.5+L17*0.5</f>
        <v>86.65</v>
      </c>
      <c r="O17" s="20">
        <f>M17*0.5+N17*0.5</f>
        <v>79.575000000000003</v>
      </c>
      <c r="P17" s="24"/>
      <c r="Q17" s="3"/>
      <c r="R17" s="37"/>
      <c r="S17" s="18"/>
      <c r="T17" s="31" t="s">
        <v>93</v>
      </c>
      <c r="U17" s="2"/>
    </row>
    <row r="18" spans="1:21" ht="24.95" customHeight="1">
      <c r="A18" s="18">
        <v>3</v>
      </c>
      <c r="B18" s="3" t="s">
        <v>61</v>
      </c>
      <c r="C18" s="3" t="s">
        <v>55</v>
      </c>
      <c r="D18" s="3" t="s">
        <v>56</v>
      </c>
      <c r="E18" s="35" t="s">
        <v>67</v>
      </c>
      <c r="F18" s="16" t="s">
        <v>71</v>
      </c>
      <c r="G18" s="4">
        <v>72</v>
      </c>
      <c r="H18" s="4">
        <v>66</v>
      </c>
      <c r="I18" s="4">
        <v>138</v>
      </c>
      <c r="J18" s="20">
        <v>80</v>
      </c>
      <c r="K18" s="20">
        <v>77</v>
      </c>
      <c r="L18" s="20">
        <v>92.4</v>
      </c>
      <c r="M18" s="20">
        <f>I18/2</f>
        <v>69</v>
      </c>
      <c r="N18" s="20">
        <f>(J18+K18)/2*0.5+L18*0.5</f>
        <v>85.45</v>
      </c>
      <c r="O18" s="20">
        <f>M18*0.5+N18*0.5</f>
        <v>77.224999999999994</v>
      </c>
      <c r="P18" s="24"/>
      <c r="Q18" s="3"/>
      <c r="R18" s="37"/>
      <c r="S18" s="18"/>
      <c r="T18" s="30" t="s">
        <v>95</v>
      </c>
      <c r="U18" s="2"/>
    </row>
    <row r="19" spans="1:21" ht="24.95" customHeight="1">
      <c r="A19" s="18">
        <v>4</v>
      </c>
      <c r="B19" s="3" t="s">
        <v>60</v>
      </c>
      <c r="C19" s="3" t="s">
        <v>55</v>
      </c>
      <c r="D19" s="3" t="s">
        <v>56</v>
      </c>
      <c r="E19" s="35" t="s">
        <v>69</v>
      </c>
      <c r="F19" s="16" t="s">
        <v>70</v>
      </c>
      <c r="G19" s="4">
        <v>61</v>
      </c>
      <c r="H19" s="4">
        <v>77</v>
      </c>
      <c r="I19" s="4">
        <v>138</v>
      </c>
      <c r="J19" s="20">
        <v>76</v>
      </c>
      <c r="K19" s="20">
        <v>79</v>
      </c>
      <c r="L19" s="20">
        <v>92.8</v>
      </c>
      <c r="M19" s="20">
        <f>I19/2</f>
        <v>69</v>
      </c>
      <c r="N19" s="20">
        <f>(J19+K19)/2*0.5+L19*0.5</f>
        <v>85.15</v>
      </c>
      <c r="O19" s="20">
        <f>M19*0.5+N19*0.5</f>
        <v>77.075000000000003</v>
      </c>
      <c r="P19" s="24"/>
      <c r="Q19" s="3"/>
      <c r="R19" s="37"/>
      <c r="S19" s="18"/>
      <c r="T19" s="30" t="s">
        <v>96</v>
      </c>
      <c r="U19" s="2"/>
    </row>
    <row r="20" spans="1:21" ht="24.95" customHeight="1">
      <c r="A20" s="18">
        <v>5</v>
      </c>
      <c r="B20" s="3" t="s">
        <v>59</v>
      </c>
      <c r="C20" s="3" t="s">
        <v>55</v>
      </c>
      <c r="D20" s="3" t="s">
        <v>56</v>
      </c>
      <c r="E20" s="35" t="s">
        <v>67</v>
      </c>
      <c r="F20" s="16" t="s">
        <v>68</v>
      </c>
      <c r="G20" s="4">
        <v>65</v>
      </c>
      <c r="H20" s="4">
        <v>80</v>
      </c>
      <c r="I20" s="4">
        <v>145</v>
      </c>
      <c r="J20" s="20">
        <v>75</v>
      </c>
      <c r="K20" s="20">
        <v>71</v>
      </c>
      <c r="L20" s="20">
        <v>88.6</v>
      </c>
      <c r="M20" s="20">
        <f>I20/2</f>
        <v>72.5</v>
      </c>
      <c r="N20" s="20">
        <f>(J20+K20)/2*0.5+L20*0.5</f>
        <v>80.8</v>
      </c>
      <c r="O20" s="20">
        <f>M20*0.5+N20*0.5</f>
        <v>76.650000000000006</v>
      </c>
      <c r="P20" s="24"/>
      <c r="Q20" s="18"/>
      <c r="R20" s="37"/>
      <c r="S20" s="18"/>
      <c r="T20" s="30" t="s">
        <v>95</v>
      </c>
      <c r="U20" s="2"/>
    </row>
    <row r="21" spans="1:21" ht="24.95" customHeight="1">
      <c r="A21" s="18">
        <v>6</v>
      </c>
      <c r="B21" s="3" t="s">
        <v>62</v>
      </c>
      <c r="C21" s="3" t="s">
        <v>55</v>
      </c>
      <c r="D21" s="3" t="s">
        <v>56</v>
      </c>
      <c r="E21" s="35" t="s">
        <v>69</v>
      </c>
      <c r="F21" s="36" t="s">
        <v>72</v>
      </c>
      <c r="G21" s="4">
        <v>62</v>
      </c>
      <c r="H21" s="4">
        <v>72</v>
      </c>
      <c r="I21" s="4">
        <v>134</v>
      </c>
      <c r="J21" s="20">
        <v>76</v>
      </c>
      <c r="K21" s="20">
        <v>66</v>
      </c>
      <c r="L21" s="20">
        <v>84.2</v>
      </c>
      <c r="M21" s="20">
        <f t="shared" si="3"/>
        <v>67</v>
      </c>
      <c r="N21" s="20">
        <f t="shared" si="4"/>
        <v>77.599999999999994</v>
      </c>
      <c r="O21" s="20">
        <f t="shared" si="5"/>
        <v>72.3</v>
      </c>
      <c r="P21" s="24"/>
      <c r="Q21" s="18"/>
      <c r="R21" s="37"/>
      <c r="S21" s="18"/>
      <c r="T21" s="30" t="s">
        <v>96</v>
      </c>
      <c r="U21" s="2"/>
    </row>
    <row r="22" spans="1:21" s="17" customFormat="1" ht="29.25" customHeight="1">
      <c r="A22" s="19">
        <v>1</v>
      </c>
      <c r="B22" s="5" t="s">
        <v>73</v>
      </c>
      <c r="C22" s="5" t="s">
        <v>75</v>
      </c>
      <c r="D22" s="5" t="s">
        <v>79</v>
      </c>
      <c r="E22" s="16" t="s">
        <v>76</v>
      </c>
      <c r="F22" s="16" t="s">
        <v>77</v>
      </c>
      <c r="G22" s="16">
        <v>61</v>
      </c>
      <c r="H22" s="16">
        <v>94</v>
      </c>
      <c r="I22" s="16">
        <v>155</v>
      </c>
      <c r="J22" s="21">
        <v>93</v>
      </c>
      <c r="K22" s="21">
        <v>84</v>
      </c>
      <c r="L22" s="21">
        <v>86</v>
      </c>
      <c r="M22" s="21">
        <f t="shared" si="3"/>
        <v>77.5</v>
      </c>
      <c r="N22" s="21">
        <f>(J22+K22)/2*0.4+L22*0.6</f>
        <v>87</v>
      </c>
      <c r="O22" s="21">
        <f>M22*0.4+N22*0.6</f>
        <v>83.199999999999989</v>
      </c>
      <c r="P22" s="24"/>
      <c r="Q22" s="19"/>
      <c r="R22" s="37"/>
      <c r="S22" s="33"/>
      <c r="T22" s="31" t="s">
        <v>94</v>
      </c>
      <c r="U22" s="15"/>
    </row>
    <row r="23" spans="1:21" s="17" customFormat="1" ht="30.75" customHeight="1">
      <c r="A23" s="19">
        <v>2</v>
      </c>
      <c r="B23" s="5" t="s">
        <v>74</v>
      </c>
      <c r="C23" s="5" t="s">
        <v>75</v>
      </c>
      <c r="D23" s="5" t="s">
        <v>79</v>
      </c>
      <c r="E23" s="16" t="s">
        <v>76</v>
      </c>
      <c r="F23" s="16" t="s">
        <v>78</v>
      </c>
      <c r="G23" s="16">
        <v>67</v>
      </c>
      <c r="H23" s="16">
        <v>73</v>
      </c>
      <c r="I23" s="16">
        <v>140</v>
      </c>
      <c r="J23" s="21">
        <v>92</v>
      </c>
      <c r="K23" s="21">
        <v>80</v>
      </c>
      <c r="L23" s="21">
        <v>81.599999999999994</v>
      </c>
      <c r="M23" s="21">
        <f t="shared" si="3"/>
        <v>70</v>
      </c>
      <c r="N23" s="21">
        <f>(J23+K23)/2*0.4+L23*0.6</f>
        <v>83.359999999999985</v>
      </c>
      <c r="O23" s="21">
        <f>M23*0.4+N23*0.6</f>
        <v>78.015999999999991</v>
      </c>
      <c r="P23" s="24"/>
      <c r="Q23" s="19"/>
      <c r="R23" s="24"/>
      <c r="S23" s="19"/>
      <c r="T23" s="31" t="s">
        <v>94</v>
      </c>
      <c r="U23" s="15"/>
    </row>
    <row r="24" spans="1:21" ht="24.95" customHeight="1">
      <c r="A24" s="18"/>
      <c r="B24" s="2"/>
      <c r="C24" s="2"/>
      <c r="D24" s="2"/>
      <c r="E24" s="18"/>
      <c r="F24" s="18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3"/>
      <c r="U24" s="2"/>
    </row>
    <row r="25" spans="1:21" ht="24.95" customHeight="1">
      <c r="A25" s="43" t="s">
        <v>80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12"/>
      <c r="S25" s="12"/>
      <c r="T25" s="8"/>
    </row>
    <row r="26" spans="1:21" ht="24.95" customHeight="1">
      <c r="A26" s="46" t="s">
        <v>81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1" ht="24.95" customHeight="1">
      <c r="A27" s="46" t="s">
        <v>83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1" ht="24.95" customHeight="1">
      <c r="A28" s="46" t="s">
        <v>82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</row>
    <row r="29" spans="1:21" ht="24.95" customHeight="1">
      <c r="A29" s="46" t="s">
        <v>84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1" ht="24.95" customHeight="1">
      <c r="A30" s="45" t="s">
        <v>85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11"/>
      <c r="S30" s="11"/>
      <c r="T30" s="8"/>
    </row>
    <row r="31" spans="1:21" ht="24.95" customHeight="1">
      <c r="A31" s="45" t="s">
        <v>86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11"/>
      <c r="S31" s="11"/>
      <c r="T31" s="8"/>
    </row>
    <row r="32" spans="1:21" ht="14.25">
      <c r="A32" s="25"/>
      <c r="B32" s="9"/>
      <c r="C32" s="9"/>
      <c r="D32" s="9"/>
      <c r="E32" s="10"/>
      <c r="F32" s="10"/>
      <c r="G32" s="10"/>
      <c r="H32" s="10"/>
      <c r="I32" s="10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1">
      <c r="A33" s="51" t="s">
        <v>100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47"/>
    </row>
    <row r="34" spans="1:2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47"/>
    </row>
    <row r="36" spans="1:21" ht="14.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1" ht="14.25">
      <c r="A37" s="25"/>
      <c r="B37" s="8"/>
      <c r="C37" s="8"/>
      <c r="D37" s="8"/>
      <c r="E37" s="26"/>
      <c r="F37" s="26"/>
      <c r="G37" s="8"/>
      <c r="H37" s="8"/>
      <c r="I37" s="8"/>
      <c r="J37" s="8"/>
      <c r="K37" s="8"/>
      <c r="L37" s="8"/>
      <c r="M37" s="42" t="s">
        <v>101</v>
      </c>
      <c r="N37" s="53"/>
      <c r="O37" s="53"/>
      <c r="P37" s="53"/>
      <c r="Q37" s="53"/>
      <c r="R37" s="53"/>
      <c r="S37" s="53"/>
      <c r="T37" s="53"/>
      <c r="U37" s="53"/>
    </row>
    <row r="38" spans="1:21" ht="14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1" ht="14.25">
      <c r="A39" s="41" t="s">
        <v>102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</sheetData>
  <sortState ref="A17:T20">
    <sortCondition descending="1" ref="O17:O20"/>
  </sortState>
  <mergeCells count="13">
    <mergeCell ref="A1:U1"/>
    <mergeCell ref="A33:U34"/>
    <mergeCell ref="M37:U37"/>
    <mergeCell ref="A36:T36"/>
    <mergeCell ref="A38:T38"/>
    <mergeCell ref="A39:T39"/>
    <mergeCell ref="A25:Q25"/>
    <mergeCell ref="A30:Q30"/>
    <mergeCell ref="A31:Q31"/>
    <mergeCell ref="A26:T26"/>
    <mergeCell ref="A27:T27"/>
    <mergeCell ref="A28:T28"/>
    <mergeCell ref="A29:T29"/>
  </mergeCells>
  <phoneticPr fontId="24" type="noConversion"/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cp:lastPrinted>2019-05-21T01:55:15Z</cp:lastPrinted>
  <dcterms:created xsi:type="dcterms:W3CDTF">2019-05-18T07:30:20Z</dcterms:created>
  <dcterms:modified xsi:type="dcterms:W3CDTF">2019-05-21T01:55:53Z</dcterms:modified>
</cp:coreProperties>
</file>